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96" windowWidth="20460" windowHeight="127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<sst xmlns="http://schemas.openxmlformats.org/spreadsheetml/2006/main" count="46" uniqueCount="20">
  <si>
    <t>Dados</t>
  </si>
  <si>
    <t xml:space="preserve">R = </t>
  </si>
  <si>
    <t>W</t>
  </si>
  <si>
    <t>V (Volts)</t>
  </si>
  <si>
    <t>Dados teóricos</t>
  </si>
  <si>
    <t>i (A)</t>
  </si>
  <si>
    <t>sV (Volts)</t>
  </si>
  <si>
    <t>Valores esperados</t>
  </si>
  <si>
    <t>Resíduo</t>
  </si>
  <si>
    <t>Medidas realizadas</t>
  </si>
  <si>
    <t>Vfonte (Volts)</t>
  </si>
  <si>
    <t>RV =</t>
  </si>
  <si>
    <t>RA =</t>
  </si>
  <si>
    <t>RP =</t>
  </si>
  <si>
    <t xml:space="preserve">RTOT = </t>
  </si>
  <si>
    <t xml:space="preserve">r = </t>
  </si>
  <si>
    <t>si (A)</t>
  </si>
  <si>
    <t xml:space="preserve">Resíduo Médio = </t>
  </si>
  <si>
    <t>Experimento</t>
  </si>
  <si>
    <t>Resultado Obtido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</si>
</sst>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0.00000"/>
    <numFmt numFmtId="177" formatCode="0.000E+00"/>
    <numFmt numFmtId="178" formatCode="0.E+00"/>
    <numFmt numFmtId="179" formatCode="General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Symbol"/>
      <family val="1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16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19" fillId="16" borderId="16" xfId="0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horizontal="right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16" borderId="14" xfId="0" applyFont="1" applyFill="1" applyBorder="1" applyAlignment="1">
      <alignment horizontal="center"/>
    </xf>
    <xf numFmtId="0" fontId="17" fillId="16" borderId="17" xfId="0" applyFont="1" applyFill="1" applyBorder="1" applyAlignment="1">
      <alignment horizontal="center"/>
    </xf>
    <xf numFmtId="0" fontId="17" fillId="16" borderId="16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11" fontId="0" fillId="0" borderId="11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Followed Hyperlink" xfId="48"/>
    <cellStyle name="Hyperlink" xfId="49"/>
    <cellStyle name="Incorreto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325"/>
          <c:w val="0.71775"/>
          <c:h val="0.95"/>
        </c:manualLayout>
      </c:layout>
      <c:scatterChart>
        <c:scatterStyle val="smoothMarker"/>
        <c:varyColors val="0"/>
        <c:ser>
          <c:idx val="0"/>
          <c:order val="0"/>
          <c:tx>
            <c:v>Esperado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Plan1!$H$17:$H$26</c:f>
              <c:numCache/>
            </c:numRef>
          </c:xVal>
          <c:yVal>
            <c:numRef>
              <c:f>Plan1!$M$17:$M$26</c:f>
              <c:numCache/>
            </c:numRef>
          </c:yVal>
          <c:smooth val="1"/>
        </c:ser>
        <c:ser>
          <c:idx val="1"/>
          <c:order val="1"/>
          <c:tx>
            <c:v>Dados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Plan1!$H$17:$H$26</c:f>
              <c:numCache/>
            </c:numRef>
          </c:xVal>
          <c:yVal>
            <c:numRef>
              <c:f>Plan1!$J$17:$J$26</c:f>
              <c:numCache/>
            </c:numRef>
          </c:yVal>
          <c:smooth val="1"/>
        </c:ser>
        <c:axId val="49007403"/>
        <c:axId val="38413444"/>
      </c:scatterChart>
      <c:valAx>
        <c:axId val="49007403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 val="autoZero"/>
        <c:crossBetween val="midCat"/>
        <c:dispUnits/>
      </c:valAx>
      <c:valAx>
        <c:axId val="38413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2"/>
          <c:w val="0.23875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14</xdr:col>
      <xdr:colOff>0</xdr:colOff>
      <xdr:row>10</xdr:row>
      <xdr:rowOff>142875</xdr:rowOff>
    </xdr:to>
    <xdr:sp>
      <xdr:nvSpPr>
        <xdr:cNvPr id="1" name="Retângulo 13"/>
        <xdr:cNvSpPr>
          <a:spLocks/>
        </xdr:cNvSpPr>
      </xdr:nvSpPr>
      <xdr:spPr>
        <a:xfrm>
          <a:off x="1400175" y="219075"/>
          <a:ext cx="5276850" cy="1828800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1</xdr:row>
      <xdr:rowOff>95250</xdr:rowOff>
    </xdr:from>
    <xdr:to>
      <xdr:col>8</xdr:col>
      <xdr:colOff>76200</xdr:colOff>
      <xdr:row>9</xdr:row>
      <xdr:rowOff>152400</xdr:rowOff>
    </xdr:to>
    <xdr:pic>
      <xdr:nvPicPr>
        <xdr:cNvPr id="2" name="Picture 3" descr="R-c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85750"/>
          <a:ext cx="2047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2</xdr:row>
      <xdr:rowOff>180975</xdr:rowOff>
    </xdr:from>
    <xdr:to>
      <xdr:col>20</xdr:col>
      <xdr:colOff>323850</xdr:colOff>
      <xdr:row>24</xdr:row>
      <xdr:rowOff>142875</xdr:rowOff>
    </xdr:to>
    <xdr:graphicFrame>
      <xdr:nvGraphicFramePr>
        <xdr:cNvPr id="3" name="Chart 5"/>
        <xdr:cNvGraphicFramePr/>
      </xdr:nvGraphicFramePr>
      <xdr:xfrm>
        <a:off x="6896100" y="561975"/>
        <a:ext cx="35909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14</xdr:col>
      <xdr:colOff>0</xdr:colOff>
      <xdr:row>10</xdr:row>
      <xdr:rowOff>142875</xdr:rowOff>
    </xdr:to>
    <xdr:sp>
      <xdr:nvSpPr>
        <xdr:cNvPr id="1" name="Retângulo 7"/>
        <xdr:cNvSpPr>
          <a:spLocks/>
        </xdr:cNvSpPr>
      </xdr:nvSpPr>
      <xdr:spPr>
        <a:xfrm>
          <a:off x="1514475" y="219075"/>
          <a:ext cx="5391150" cy="1828800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1</xdr:row>
      <xdr:rowOff>95250</xdr:rowOff>
    </xdr:from>
    <xdr:to>
      <xdr:col>8</xdr:col>
      <xdr:colOff>28575</xdr:colOff>
      <xdr:row>9</xdr:row>
      <xdr:rowOff>152400</xdr:rowOff>
    </xdr:to>
    <xdr:pic>
      <xdr:nvPicPr>
        <xdr:cNvPr id="2" name="Picture 3" descr="R-c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85750"/>
          <a:ext cx="20288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abSelected="1" zoomScalePageLayoutView="0" workbookViewId="0" topLeftCell="A2">
      <selection activeCell="C8" sqref="C8"/>
    </sheetView>
  </sheetViews>
  <sheetFormatPr defaultColWidth="8.7109375" defaultRowHeight="15"/>
  <cols>
    <col min="1" max="1" width="3.140625" style="0" customWidth="1"/>
    <col min="2" max="2" width="7.7109375" style="0" customWidth="1"/>
    <col min="3" max="3" width="7.8515625" style="0" customWidth="1"/>
    <col min="4" max="4" width="2.28125" style="0" customWidth="1"/>
    <col min="5" max="6" width="9.421875" style="0" customWidth="1"/>
    <col min="7" max="7" width="1.7109375" style="0" customWidth="1"/>
    <col min="8" max="11" width="9.421875" style="0" customWidth="1"/>
    <col min="12" max="12" width="2.00390625" style="0" customWidth="1"/>
    <col min="13" max="14" width="9.421875" style="0" customWidth="1"/>
  </cols>
  <sheetData>
    <row r="2" spans="2:3" ht="15">
      <c r="B2" s="6" t="s">
        <v>0</v>
      </c>
      <c r="C2" s="12" t="s">
        <v>2</v>
      </c>
    </row>
    <row r="3" spans="2:3" ht="15">
      <c r="B3" s="13" t="s">
        <v>15</v>
      </c>
      <c r="C3" s="14">
        <v>0</v>
      </c>
    </row>
    <row r="4" spans="2:6" ht="15">
      <c r="B4" s="13" t="s">
        <v>13</v>
      </c>
      <c r="C4" s="3">
        <v>47</v>
      </c>
      <c r="E4" s="18"/>
      <c r="F4" s="18"/>
    </row>
    <row r="5" spans="2:3" ht="15">
      <c r="B5" s="13" t="s">
        <v>12</v>
      </c>
      <c r="C5" s="3">
        <v>1</v>
      </c>
    </row>
    <row r="6" spans="2:3" ht="15">
      <c r="B6" s="13" t="s">
        <v>11</v>
      </c>
      <c r="C6" s="3">
        <v>8000000</v>
      </c>
    </row>
    <row r="7" spans="2:3" ht="15">
      <c r="B7" s="13" t="s">
        <v>1</v>
      </c>
      <c r="C7" s="31">
        <v>6000000</v>
      </c>
    </row>
    <row r="8" spans="2:3" ht="15">
      <c r="B8" s="15" t="s">
        <v>14</v>
      </c>
      <c r="C8" s="5">
        <f>C3+C4+C5+1/(1/C6+1/C7)</f>
        <v>3428619.428571428</v>
      </c>
    </row>
    <row r="9" ht="15">
      <c r="B9" s="1"/>
    </row>
    <row r="10" ht="15">
      <c r="B10" s="1"/>
    </row>
    <row r="11" ht="13.5">
      <c r="B11" s="1"/>
    </row>
    <row r="12" ht="13.5">
      <c r="B12" s="1"/>
    </row>
    <row r="14" spans="2:14" ht="13.5">
      <c r="B14" s="21" t="s">
        <v>18</v>
      </c>
      <c r="C14" s="22"/>
      <c r="E14" s="21" t="s">
        <v>4</v>
      </c>
      <c r="F14" s="22"/>
      <c r="H14" s="21" t="s">
        <v>9</v>
      </c>
      <c r="I14" s="23"/>
      <c r="J14" s="23"/>
      <c r="K14" s="22"/>
      <c r="M14" s="21" t="s">
        <v>7</v>
      </c>
      <c r="N14" s="22"/>
    </row>
    <row r="15" spans="2:14" ht="13.5">
      <c r="B15" s="2"/>
      <c r="C15" s="3"/>
      <c r="E15" s="2"/>
      <c r="F15" s="3"/>
      <c r="H15" s="2"/>
      <c r="I15" s="7"/>
      <c r="J15" s="7"/>
      <c r="K15" s="3"/>
      <c r="M15" s="2"/>
      <c r="N15" s="3"/>
    </row>
    <row r="16" spans="2:14" ht="13.5">
      <c r="B16" s="19" t="s">
        <v>10</v>
      </c>
      <c r="C16" s="20"/>
      <c r="E16" s="8" t="s">
        <v>5</v>
      </c>
      <c r="F16" s="9" t="s">
        <v>3</v>
      </c>
      <c r="H16" s="8" t="s">
        <v>5</v>
      </c>
      <c r="I16" s="10" t="s">
        <v>16</v>
      </c>
      <c r="J16" s="10" t="s">
        <v>3</v>
      </c>
      <c r="K16" s="9" t="s">
        <v>6</v>
      </c>
      <c r="M16" s="8" t="s">
        <v>3</v>
      </c>
      <c r="N16" s="9" t="s">
        <v>8</v>
      </c>
    </row>
    <row r="17" spans="2:14" ht="13.5">
      <c r="B17" s="2">
        <v>1</v>
      </c>
      <c r="C17" s="3"/>
      <c r="E17" s="2">
        <f>B17/$C$8</f>
        <v>2.9166258339049924E-07</v>
      </c>
      <c r="F17" s="3">
        <f>B17-E17*($C$3+$C$4+$C$5)</f>
        <v>0.9999860001959973</v>
      </c>
      <c r="H17" s="29">
        <f ca="1">E17+I17*NORMSINV(RAND())</f>
        <v>2.970578736174236E-07</v>
      </c>
      <c r="I17" s="7">
        <f>0.008*E17</f>
        <v>2.333300667123994E-09</v>
      </c>
      <c r="J17" s="7">
        <f ca="1">F17+K17*NORMSINV(RAND())</f>
        <v>0.9931491635435677</v>
      </c>
      <c r="K17" s="3">
        <f>0.008*F17</f>
        <v>0.007999888001567979</v>
      </c>
      <c r="M17" s="2">
        <f>$C$7*H17</f>
        <v>1.7823472417045416</v>
      </c>
      <c r="N17" s="3">
        <f aca="true" t="shared" si="0" ref="N17:N26">(J17-M17)/K17</f>
        <v>-98.65114086675851</v>
      </c>
    </row>
    <row r="18" spans="2:14" ht="13.5">
      <c r="B18" s="2">
        <v>2</v>
      </c>
      <c r="C18" s="3"/>
      <c r="E18" s="2">
        <f aca="true" t="shared" si="1" ref="E18:E26">B18/$C$8</f>
        <v>5.833251667809985E-07</v>
      </c>
      <c r="F18" s="3">
        <f aca="true" t="shared" si="2" ref="F18:F26">B18-E18*($C$3+$C$4+$C$5)</f>
        <v>1.9999720003919945</v>
      </c>
      <c r="H18" s="29">
        <f aca="true" ca="1" t="shared" si="3" ref="H18:H26">E18+I18*NORMSINV(RAND())</f>
        <v>5.922679070489275E-07</v>
      </c>
      <c r="I18" s="7">
        <f aca="true" t="shared" si="4" ref="I18:I26">0.008*E18</f>
        <v>4.666601334247988E-09</v>
      </c>
      <c r="J18" s="7">
        <f aca="true" ca="1" t="shared" si="5" ref="J18:J26">F18+K18*NORMSINV(RAND())</f>
        <v>1.9902752021266403</v>
      </c>
      <c r="K18" s="3">
        <f aca="true" t="shared" si="6" ref="K18:K26">0.008*F18</f>
        <v>0.015999776003135957</v>
      </c>
      <c r="M18" s="2">
        <f aca="true" t="shared" si="7" ref="M18:M26">$C$7*H18</f>
        <v>3.553607442293565</v>
      </c>
      <c r="N18" s="3">
        <f t="shared" si="0"/>
        <v>-97.70963292614292</v>
      </c>
    </row>
    <row r="19" spans="2:14" ht="13.5">
      <c r="B19" s="2">
        <v>3</v>
      </c>
      <c r="C19" s="3"/>
      <c r="E19" s="2">
        <f t="shared" si="1"/>
        <v>8.749877501714977E-07</v>
      </c>
      <c r="F19" s="3">
        <f t="shared" si="2"/>
        <v>2.999958000587992</v>
      </c>
      <c r="H19" s="29">
        <f ca="1" t="shared" si="3"/>
        <v>8.828764750018973E-07</v>
      </c>
      <c r="I19" s="7">
        <f t="shared" si="4"/>
        <v>6.999902001371982E-09</v>
      </c>
      <c r="J19" s="7">
        <f ca="1" t="shared" si="5"/>
        <v>2.9882540911582858</v>
      </c>
      <c r="K19" s="3">
        <f t="shared" si="6"/>
        <v>0.023999664004703936</v>
      </c>
      <c r="M19" s="2">
        <f t="shared" si="7"/>
        <v>5.297258850011384</v>
      </c>
      <c r="N19" s="3">
        <f t="shared" si="0"/>
        <v>-96.20987853832176</v>
      </c>
    </row>
    <row r="20" spans="2:14" ht="13.5">
      <c r="B20" s="2">
        <v>4</v>
      </c>
      <c r="C20" s="3"/>
      <c r="E20" s="2">
        <f t="shared" si="1"/>
        <v>1.166650333561997E-06</v>
      </c>
      <c r="F20" s="3">
        <f t="shared" si="2"/>
        <v>3.999944000783989</v>
      </c>
      <c r="H20" s="29">
        <f ca="1" t="shared" si="3"/>
        <v>1.1600910629571977E-06</v>
      </c>
      <c r="I20" s="7">
        <f t="shared" si="4"/>
        <v>9.333202668495976E-09</v>
      </c>
      <c r="J20" s="7">
        <f ca="1" t="shared" si="5"/>
        <v>3.978260546717461</v>
      </c>
      <c r="K20" s="3">
        <f t="shared" si="6"/>
        <v>0.031999552006271914</v>
      </c>
      <c r="M20" s="2">
        <f t="shared" si="7"/>
        <v>6.960546377743186</v>
      </c>
      <c r="N20" s="3">
        <f t="shared" si="0"/>
        <v>-93.19773696960496</v>
      </c>
    </row>
    <row r="21" spans="2:14" ht="13.5">
      <c r="B21" s="2">
        <v>5</v>
      </c>
      <c r="C21" s="3"/>
      <c r="E21" s="2">
        <f t="shared" si="1"/>
        <v>1.458312916952496E-06</v>
      </c>
      <c r="F21" s="3">
        <f t="shared" si="2"/>
        <v>4.999930000979986</v>
      </c>
      <c r="H21" s="29">
        <f ca="1" t="shared" si="3"/>
        <v>1.4544858449282417E-06</v>
      </c>
      <c r="I21" s="7">
        <f t="shared" si="4"/>
        <v>1.1666503335619969E-08</v>
      </c>
      <c r="J21" s="7">
        <f ca="1" t="shared" si="5"/>
        <v>4.926426980810894</v>
      </c>
      <c r="K21" s="3">
        <f t="shared" si="6"/>
        <v>0.039999440007839886</v>
      </c>
      <c r="M21" s="2">
        <f t="shared" si="7"/>
        <v>8.72691506956945</v>
      </c>
      <c r="N21" s="3">
        <f t="shared" si="0"/>
        <v>-95.01353238979499</v>
      </c>
    </row>
    <row r="22" spans="2:14" ht="13.5">
      <c r="B22" s="2">
        <v>6</v>
      </c>
      <c r="C22" s="3"/>
      <c r="E22" s="2">
        <f t="shared" si="1"/>
        <v>1.7499755003429954E-06</v>
      </c>
      <c r="F22" s="3">
        <f t="shared" si="2"/>
        <v>5.999916001175984</v>
      </c>
      <c r="H22" s="29">
        <f ca="1" t="shared" si="3"/>
        <v>1.712909623006234E-06</v>
      </c>
      <c r="I22" s="7">
        <f t="shared" si="4"/>
        <v>1.3999804002743963E-08</v>
      </c>
      <c r="J22" s="7">
        <f ca="1" t="shared" si="5"/>
        <v>6.066216988896513</v>
      </c>
      <c r="K22" s="3">
        <f t="shared" si="6"/>
        <v>0.04799932800940787</v>
      </c>
      <c r="M22" s="2">
        <f t="shared" si="7"/>
        <v>10.277457738037404</v>
      </c>
      <c r="N22" s="3">
        <f t="shared" si="0"/>
        <v>-87.73541055232039</v>
      </c>
    </row>
    <row r="23" spans="2:14" ht="13.5">
      <c r="B23" s="2">
        <v>7</v>
      </c>
      <c r="C23" s="3"/>
      <c r="E23" s="2">
        <f t="shared" si="1"/>
        <v>2.041638083733495E-06</v>
      </c>
      <c r="F23" s="3">
        <f t="shared" si="2"/>
        <v>6.99990200137198</v>
      </c>
      <c r="H23" s="29">
        <f ca="1" t="shared" si="3"/>
        <v>2.030218554084793E-06</v>
      </c>
      <c r="I23" s="7">
        <f t="shared" si="4"/>
        <v>1.6333104669867958E-08</v>
      </c>
      <c r="J23" s="7">
        <f ca="1" t="shared" si="5"/>
        <v>7.056014541327511</v>
      </c>
      <c r="K23" s="3">
        <f t="shared" si="6"/>
        <v>0.05599921601097584</v>
      </c>
      <c r="M23" s="2">
        <f t="shared" si="7"/>
        <v>12.181311324508757</v>
      </c>
      <c r="N23" s="3">
        <f t="shared" si="0"/>
        <v>-91.52443816671804</v>
      </c>
    </row>
    <row r="24" spans="2:14" ht="13.5">
      <c r="B24" s="2">
        <v>8</v>
      </c>
      <c r="C24" s="3"/>
      <c r="E24" s="2">
        <f t="shared" si="1"/>
        <v>2.333300667123994E-06</v>
      </c>
      <c r="F24" s="3">
        <f t="shared" si="2"/>
        <v>7.999888001567978</v>
      </c>
      <c r="H24" s="29">
        <f ca="1" t="shared" si="3"/>
        <v>2.3378517546247658E-06</v>
      </c>
      <c r="I24" s="7">
        <f t="shared" si="4"/>
        <v>1.8666405336991952E-08</v>
      </c>
      <c r="J24" s="7">
        <f ca="1" t="shared" si="5"/>
        <v>7.931822403910635</v>
      </c>
      <c r="K24" s="3">
        <f t="shared" si="6"/>
        <v>0.06399910401254383</v>
      </c>
      <c r="M24" s="2">
        <f t="shared" si="7"/>
        <v>14.027110527748595</v>
      </c>
      <c r="N24" s="3">
        <f t="shared" si="0"/>
        <v>-95.24021027924522</v>
      </c>
    </row>
    <row r="25" spans="2:14" ht="13.5">
      <c r="B25" s="2">
        <v>9</v>
      </c>
      <c r="C25" s="3"/>
      <c r="E25" s="2">
        <f t="shared" si="1"/>
        <v>2.624963250514493E-06</v>
      </c>
      <c r="F25" s="3">
        <f t="shared" si="2"/>
        <v>8.999874001763976</v>
      </c>
      <c r="H25" s="29">
        <f ca="1" t="shared" si="3"/>
        <v>2.626100890948318E-06</v>
      </c>
      <c r="I25" s="7">
        <f t="shared" si="4"/>
        <v>2.0999706004115947E-08</v>
      </c>
      <c r="J25" s="7">
        <f ca="1" t="shared" si="5"/>
        <v>8.929860780659572</v>
      </c>
      <c r="K25" s="3">
        <f t="shared" si="6"/>
        <v>0.0719989920141118</v>
      </c>
      <c r="M25" s="2">
        <f t="shared" si="7"/>
        <v>15.756605345689907</v>
      </c>
      <c r="N25" s="3">
        <f t="shared" si="0"/>
        <v>-94.81722415908673</v>
      </c>
    </row>
    <row r="26" spans="2:14" ht="13.5">
      <c r="B26" s="4">
        <v>10</v>
      </c>
      <c r="C26" s="5"/>
      <c r="E26" s="4">
        <f t="shared" si="1"/>
        <v>2.916625833904992E-06</v>
      </c>
      <c r="F26" s="5">
        <f t="shared" si="2"/>
        <v>9.999860001959972</v>
      </c>
      <c r="H26" s="30">
        <f ca="1" t="shared" si="3"/>
        <v>2.913359553060277E-06</v>
      </c>
      <c r="I26" s="11">
        <f t="shared" si="4"/>
        <v>2.3333006671239938E-08</v>
      </c>
      <c r="J26" s="11">
        <f ca="1" t="shared" si="5"/>
        <v>9.973258656646594</v>
      </c>
      <c r="K26" s="5">
        <f t="shared" si="6"/>
        <v>0.07999888001567977</v>
      </c>
      <c r="M26" s="4">
        <f t="shared" si="7"/>
        <v>17.480157318361663</v>
      </c>
      <c r="N26" s="5">
        <f t="shared" si="0"/>
        <v>-93.83754697870417</v>
      </c>
    </row>
    <row r="28" spans="8:17" ht="13.5">
      <c r="H28" s="26" t="s">
        <v>19</v>
      </c>
      <c r="I28" s="27"/>
      <c r="J28" s="27"/>
      <c r="K28" s="28"/>
      <c r="P28" s="1"/>
      <c r="Q28" s="1"/>
    </row>
    <row r="29" spans="8:11" ht="13.5">
      <c r="H29" s="24" t="s">
        <v>17</v>
      </c>
      <c r="I29" s="25"/>
      <c r="J29" s="16">
        <f>AVERAGE(N17:N26)</f>
        <v>-94.39367518266977</v>
      </c>
      <c r="K29" s="17"/>
    </row>
  </sheetData>
  <sheetProtection/>
  <mergeCells count="8">
    <mergeCell ref="E4:F4"/>
    <mergeCell ref="B16:C16"/>
    <mergeCell ref="E14:F14"/>
    <mergeCell ref="H14:K14"/>
    <mergeCell ref="M14:N14"/>
    <mergeCell ref="H29:I29"/>
    <mergeCell ref="H28:K28"/>
    <mergeCell ref="B14:C14"/>
  </mergeCells>
  <printOptions/>
  <pageMargins left="0.511811024" right="0.511811024" top="0.787401575" bottom="0.787401575" header="0.31496062" footer="0.31496062"/>
  <pageSetup orientation="portrait" paperSize="9"/>
  <drawing r:id="rId5"/>
  <legacyDrawing r:id="rId4"/>
  <oleObjects>
    <oleObject progId="Equation.DSMT4" shapeId="2390369" r:id="rId1"/>
    <oleObject progId="Equation.DSMT4" shapeId="2390368" r:id="rId2"/>
    <oleObject progId="Equation.DSMT4" shapeId="239036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1">
      <selection activeCell="H14" sqref="H14:K14"/>
    </sheetView>
  </sheetViews>
  <sheetFormatPr defaultColWidth="8.7109375" defaultRowHeight="15"/>
  <cols>
    <col min="1" max="1" width="2.28125" style="0" customWidth="1"/>
    <col min="4" max="4" width="3.00390625" style="0" customWidth="1"/>
    <col min="7" max="7" width="3.00390625" style="0" customWidth="1"/>
    <col min="8" max="11" width="10.140625" style="0" customWidth="1"/>
    <col min="12" max="12" width="2.421875" style="0" customWidth="1"/>
  </cols>
  <sheetData>
    <row r="2" spans="2:3" ht="15">
      <c r="B2" s="6" t="s">
        <v>0</v>
      </c>
      <c r="C2" s="12" t="s">
        <v>2</v>
      </c>
    </row>
    <row r="3" spans="2:3" ht="15">
      <c r="B3" s="13" t="s">
        <v>15</v>
      </c>
      <c r="C3" s="14">
        <v>0</v>
      </c>
    </row>
    <row r="4" spans="2:6" ht="15">
      <c r="B4" s="13" t="s">
        <v>13</v>
      </c>
      <c r="C4" s="3">
        <v>47</v>
      </c>
      <c r="E4" s="18"/>
      <c r="F4" s="18"/>
    </row>
    <row r="5" spans="2:3" ht="15">
      <c r="B5" s="13" t="s">
        <v>12</v>
      </c>
      <c r="C5" s="3">
        <v>1</v>
      </c>
    </row>
    <row r="6" spans="2:3" ht="15">
      <c r="B6" s="13" t="s">
        <v>11</v>
      </c>
      <c r="C6" s="3">
        <v>10000000</v>
      </c>
    </row>
    <row r="7" spans="2:3" ht="15">
      <c r="B7" s="13" t="s">
        <v>1</v>
      </c>
      <c r="C7" s="3">
        <v>1000</v>
      </c>
    </row>
    <row r="8" spans="2:3" ht="15">
      <c r="B8" s="15" t="s">
        <v>14</v>
      </c>
      <c r="C8" s="5">
        <f>C3+C4+C5+1/(1/C6+1/C7)</f>
        <v>1047.900009999</v>
      </c>
    </row>
    <row r="9" ht="15">
      <c r="B9" s="1"/>
    </row>
    <row r="10" ht="15">
      <c r="B10" s="1"/>
    </row>
    <row r="11" ht="13.5">
      <c r="B11" s="1"/>
    </row>
    <row r="12" ht="13.5">
      <c r="B12" s="1"/>
    </row>
    <row r="14" spans="2:14" ht="13.5">
      <c r="B14" s="21" t="s">
        <v>18</v>
      </c>
      <c r="C14" s="22"/>
      <c r="E14" s="21" t="s">
        <v>4</v>
      </c>
      <c r="F14" s="22"/>
      <c r="H14" s="21" t="s">
        <v>9</v>
      </c>
      <c r="I14" s="23"/>
      <c r="J14" s="23"/>
      <c r="K14" s="22"/>
      <c r="M14" s="21" t="s">
        <v>7</v>
      </c>
      <c r="N14" s="22"/>
    </row>
    <row r="15" spans="2:14" ht="13.5">
      <c r="B15" s="2"/>
      <c r="C15" s="3"/>
      <c r="E15" s="2"/>
      <c r="F15" s="3"/>
      <c r="H15" s="2"/>
      <c r="I15" s="7"/>
      <c r="J15" s="7"/>
      <c r="K15" s="3"/>
      <c r="M15" s="2"/>
      <c r="N15" s="3"/>
    </row>
    <row r="16" spans="2:14" ht="13.5">
      <c r="B16" s="19" t="s">
        <v>10</v>
      </c>
      <c r="C16" s="20"/>
      <c r="E16" s="8" t="s">
        <v>5</v>
      </c>
      <c r="F16" s="9" t="s">
        <v>3</v>
      </c>
      <c r="H16" s="8" t="s">
        <v>5</v>
      </c>
      <c r="I16" s="10" t="s">
        <v>16</v>
      </c>
      <c r="J16" s="10" t="s">
        <v>3</v>
      </c>
      <c r="K16" s="9" t="s">
        <v>6</v>
      </c>
      <c r="M16" s="8" t="s">
        <v>3</v>
      </c>
      <c r="N16" s="9" t="s">
        <v>8</v>
      </c>
    </row>
    <row r="17" spans="2:14" ht="13.5">
      <c r="B17" s="2"/>
      <c r="C17" s="3"/>
      <c r="E17" s="2"/>
      <c r="F17" s="3"/>
      <c r="H17" s="2"/>
      <c r="I17" s="7"/>
      <c r="J17" s="7"/>
      <c r="K17" s="3"/>
      <c r="M17" s="2"/>
      <c r="N17" s="3"/>
    </row>
    <row r="18" spans="2:14" ht="13.5">
      <c r="B18" s="2"/>
      <c r="C18" s="3"/>
      <c r="E18" s="2"/>
      <c r="F18" s="3"/>
      <c r="H18" s="2"/>
      <c r="I18" s="7"/>
      <c r="J18" s="7"/>
      <c r="K18" s="3"/>
      <c r="M18" s="2"/>
      <c r="N18" s="3"/>
    </row>
    <row r="19" spans="2:14" ht="13.5">
      <c r="B19" s="2"/>
      <c r="C19" s="3"/>
      <c r="E19" s="2"/>
      <c r="F19" s="3"/>
      <c r="H19" s="2"/>
      <c r="I19" s="7"/>
      <c r="J19" s="7"/>
      <c r="K19" s="3"/>
      <c r="M19" s="2"/>
      <c r="N19" s="3"/>
    </row>
    <row r="20" spans="2:14" ht="13.5">
      <c r="B20" s="2"/>
      <c r="C20" s="3"/>
      <c r="E20" s="2"/>
      <c r="F20" s="3"/>
      <c r="H20" s="2"/>
      <c r="I20" s="7"/>
      <c r="J20" s="7"/>
      <c r="K20" s="3"/>
      <c r="M20" s="2"/>
      <c r="N20" s="3"/>
    </row>
    <row r="21" spans="2:14" ht="13.5">
      <c r="B21" s="2"/>
      <c r="C21" s="3"/>
      <c r="E21" s="2"/>
      <c r="F21" s="3"/>
      <c r="H21" s="2"/>
      <c r="I21" s="7"/>
      <c r="J21" s="7"/>
      <c r="K21" s="3"/>
      <c r="M21" s="2"/>
      <c r="N21" s="3"/>
    </row>
    <row r="22" spans="2:14" ht="13.5">
      <c r="B22" s="2"/>
      <c r="C22" s="3"/>
      <c r="E22" s="2"/>
      <c r="F22" s="3"/>
      <c r="H22" s="2"/>
      <c r="I22" s="7"/>
      <c r="J22" s="7"/>
      <c r="K22" s="3"/>
      <c r="M22" s="2"/>
      <c r="N22" s="3"/>
    </row>
    <row r="23" spans="2:14" ht="13.5">
      <c r="B23" s="2"/>
      <c r="C23" s="3"/>
      <c r="E23" s="2"/>
      <c r="F23" s="3"/>
      <c r="H23" s="2"/>
      <c r="I23" s="7"/>
      <c r="J23" s="7"/>
      <c r="K23" s="3"/>
      <c r="M23" s="2"/>
      <c r="N23" s="3"/>
    </row>
    <row r="24" spans="2:14" ht="13.5">
      <c r="B24" s="2"/>
      <c r="C24" s="3"/>
      <c r="E24" s="2"/>
      <c r="F24" s="3"/>
      <c r="H24" s="2"/>
      <c r="I24" s="7"/>
      <c r="J24" s="7"/>
      <c r="K24" s="3"/>
      <c r="M24" s="2"/>
      <c r="N24" s="3"/>
    </row>
    <row r="25" spans="2:14" ht="13.5">
      <c r="B25" s="2"/>
      <c r="C25" s="3"/>
      <c r="E25" s="2"/>
      <c r="F25" s="3"/>
      <c r="H25" s="2"/>
      <c r="I25" s="7"/>
      <c r="J25" s="7"/>
      <c r="K25" s="3"/>
      <c r="M25" s="2"/>
      <c r="N25" s="3"/>
    </row>
    <row r="26" spans="2:14" ht="13.5">
      <c r="B26" s="4"/>
      <c r="C26" s="5"/>
      <c r="E26" s="4"/>
      <c r="F26" s="5"/>
      <c r="H26" s="4"/>
      <c r="I26" s="11"/>
      <c r="J26" s="11"/>
      <c r="K26" s="5"/>
      <c r="M26" s="4"/>
      <c r="N26" s="5"/>
    </row>
    <row r="28" spans="8:11" ht="13.5">
      <c r="H28" s="26" t="s">
        <v>19</v>
      </c>
      <c r="I28" s="27"/>
      <c r="J28" s="27"/>
      <c r="K28" s="28"/>
    </row>
    <row r="29" spans="8:11" ht="13.5">
      <c r="H29" s="24" t="s">
        <v>17</v>
      </c>
      <c r="I29" s="25"/>
      <c r="J29" s="16"/>
      <c r="K29" s="17"/>
    </row>
  </sheetData>
  <sheetProtection/>
  <mergeCells count="8">
    <mergeCell ref="H28:K28"/>
    <mergeCell ref="H29:I29"/>
    <mergeCell ref="E4:F4"/>
    <mergeCell ref="B14:C14"/>
    <mergeCell ref="E14:F14"/>
    <mergeCell ref="H14:K14"/>
    <mergeCell ref="M14:N14"/>
    <mergeCell ref="B16:C16"/>
  </mergeCells>
  <printOptions/>
  <pageMargins left="0.511811024" right="0.511811024" top="0.787401575" bottom="0.787401575" header="0.31496062" footer="0.31496062"/>
  <pageSetup orientation="portrait"/>
  <drawing r:id="rId5"/>
  <legacyDrawing r:id="rId4"/>
  <oleObjects>
    <oleObject progId="Equation.DSMT4" shapeId="2390366" r:id="rId1"/>
    <oleObject progId="Equation.DSMT4" shapeId="2390365" r:id="rId2"/>
    <oleObject progId="Equation.DSMT4" shapeId="239036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Minha Casa</dc:creator>
  <cp:keywords/>
  <dc:description/>
  <cp:lastModifiedBy>Alexandre Suaide</cp:lastModifiedBy>
  <dcterms:created xsi:type="dcterms:W3CDTF">2007-08-11T17:38:05Z</dcterms:created>
  <dcterms:modified xsi:type="dcterms:W3CDTF">2008-08-11T00:17:33Z</dcterms:modified>
  <cp:category/>
  <cp:version/>
  <cp:contentType/>
  <cp:contentStatus/>
</cp:coreProperties>
</file>